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91\"/>
    </mc:Choice>
  </mc:AlternateContent>
  <xr:revisionPtr revIDLastSave="0" documentId="13_ncr:1_{940288F7-0EBE-45DD-876D-1224468001FA}" xr6:coauthVersionLast="47" xr6:coauthVersionMax="47" xr10:uidLastSave="{00000000-0000-0000-0000-000000000000}"/>
  <bookViews>
    <workbookView xWindow="444" yWindow="1992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9-01" sheetId="4" r:id="rId4"/>
    <sheet name="ОСР 6-12-01" sheetId="5" r:id="rId5"/>
    <sheet name="ОСР 27-02-01" sheetId="6" r:id="rId6"/>
    <sheet name="ОСР 27-09-01" sheetId="7" r:id="rId7"/>
    <sheet name="ОСР 27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<sst xmlns="http://schemas.openxmlformats.org/spreadsheetml/2006/main" count="331" uniqueCount="149">
  <si>
    <t>СВОДКА ЗАТРАТ</t>
  </si>
  <si>
    <t>P_0591</t>
  </si>
  <si>
    <t>(идентификатор инвестиционного проекта)</t>
  </si>
  <si>
    <t>Реконструкция КЛ-6 кВ Ф-4 от КТП 6/0,4-Ф3109 до КТП-Ф 406 (протяженностью 1,9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</si>
  <si>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</si>
  <si>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</si>
  <si>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</si>
  <si>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</si>
  <si>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</si>
  <si>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</si>
  <si>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</si>
  <si>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</si>
  <si>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</si>
  <si>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</si>
  <si>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</si>
  <si>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</si>
  <si>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</si>
  <si>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</si>
  <si>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</si>
  <si>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</si>
  <si>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</si>
  <si>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</si>
  <si>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</si>
  <si>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</si>
  <si>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</si>
  <si>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</si>
  <si>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</si>
  <si>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</si>
  <si>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</si>
  <si>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</si>
  <si>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</si>
  <si>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</si>
  <si>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</si>
  <si>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</si>
  <si>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</si>
  <si>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</si>
  <si>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</si>
  <si>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</si>
  <si>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</si>
  <si>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</si>
  <si>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</si>
  <si>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КЛ одноцепная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</si>
  <si>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</si>
  <si>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</si>
  <si>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</si>
  <si>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</si>
  <si>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</si>
  <si>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</si>
  <si>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</si>
  <si>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</si>
  <si>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</si>
  <si>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</si>
  <si>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</si>
  <si>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</si>
  <si>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</si>
  <si>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</si>
  <si>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</si>
  <si>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</si>
  <si>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</si>
  <si>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</si>
  <si>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</si>
  <si>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</si>
  <si>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</si>
  <si>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</si>
  <si>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</si>
  <si>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</si>
  <si>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</si>
  <si>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</si>
  <si>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</si>
  <si>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</si>
  <si>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</si>
  <si>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ОСР-27-09-01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</si>
  <si>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</si>
  <si>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</si>
  <si>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</si>
  <si>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</si>
  <si>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</si>
  <si>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</si>
  <si>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</si>
  <si>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</si>
  <si>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Смета №1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</si>
  <si>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</si>
  <si>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</si>
  <si>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</si>
  <si>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</si>
  <si>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</si>
  <si>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</si>
  <si>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</si>
  <si>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</si>
  <si>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</si>
  <si>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</si>
  <si>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</si>
  <si>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</si>
  <si>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</si>
  <si>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</si>
  <si>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</si>
  <si>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</si>
  <si>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</si>
  <si>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</si>
  <si>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ЛС-6-02</t>
  </si>
  <si>
    <t>КЛ-6кВ</t>
  </si>
  <si>
    <t>Итого</t>
  </si>
  <si>
    <t>ОБЪЕКТНЫЙ СМЕТНЫЙ РАСЧЕТ № ОСР 6-09-01</t>
  </si>
  <si>
    <t>ЛС-6-09-02</t>
  </si>
  <si>
    <t>Пусконаладочные работы КЛ-6кВ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</si>
  <si>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</si>
  <si>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</si>
  <si>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</si>
  <si>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Реконструкция КЛ-6 кВ от РП-135 до РП-147 г.о. Самара Самарская область</t>
  </si>
  <si>
    <t>ЛС-27-1</t>
  </si>
  <si>
    <t>КЛ-6 кВ ГНБ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</si>
  <si>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</si>
  <si>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</si>
  <si>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</si>
  <si>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</si>
  <si>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</si>
  <si>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</si>
  <si>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</si>
  <si>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</si>
  <si>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</si>
  <si>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</si>
  <si>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</si>
  <si>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</si>
  <si>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</si>
  <si>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</si>
  <si>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</si>
  <si>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</si>
  <si>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</si>
  <si>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</si>
  <si>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6-09-01</t>
  </si>
  <si>
    <t>ОСР 27-09-01</t>
  </si>
  <si>
    <t>ГНБ трубой 160</t>
  </si>
  <si>
    <t>ОСР 6-12-01</t>
  </si>
  <si>
    <t>ОСР 27-12-01</t>
  </si>
  <si>
    <t>ОСР 27-02-01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</si>
  <si>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</si>
  <si>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</si>
  <si>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</si>
  <si>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</si>
  <si>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</si>
  <si>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</si>
  <si>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</si>
  <si>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</si>
  <si>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</si>
  <si>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</si>
  <si>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</si>
  <si>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 алюминиевыми жилами,с изоляцией из ПВХ ,с защитным шлангом из ПВХ пониженной горючести АВБШвнг(А) 3х120-6кВ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</si>
  <si>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</si>
  <si>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160*11,8мм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</si>
</sst>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64" fontId="15" fillId="0" borderId="1" xfId="1" applyFont="1" applyFill="1" applyBorder="1" applyAlignment="1">
      <alignment horizontal="center" vertical="center" wrapText="1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A19" sqref="A19:C19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23.21875" customWidth="1"/>
    <col min="9" max="9" width="18.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3" t="s">
        <v>0</v>
      </c>
      <c r="B12" s="83"/>
      <c r="C12" s="83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4" t="s">
        <v>1</v>
      </c>
      <c r="B16" s="84"/>
      <c r="C16" s="84"/>
    </row>
    <row r="17" spans="1:9" ht="15.75" customHeight="1">
      <c r="A17" s="85" t="s">
        <v>2</v>
      </c>
      <c r="B17" s="85"/>
      <c r="C17" s="85"/>
    </row>
    <row r="18" spans="1:9" ht="15.75" customHeight="1">
      <c r="A18" s="24"/>
      <c r="B18" s="24"/>
      <c r="C18" s="24"/>
    </row>
    <row r="19" spans="1:9" ht="72" customHeight="1">
      <c r="A19" s="86" t="s">
        <v>3</v>
      </c>
      <c r="B19" s="86"/>
      <c r="C19" s="86"/>
    </row>
    <row r="20" spans="1:9" ht="15.75" customHeight="1">
      <c r="A20" s="85" t="s">
        <v>4</v>
      </c>
      <c r="B20" s="85"/>
      <c r="C20" s="85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7" t="s">
        <v>8</v>
      </c>
      <c r="B25" s="88"/>
      <c r="C25" s="89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5.75" customHeight="1">
      <c r="A29" s="55" t="s">
        <v>18</v>
      </c>
      <c r="B29" s="53" t="s">
        <v>19</v>
      </c>
      <c r="C29" s="61">
        <f>ССР!G65*1.2</f>
        <v>571.15510465456805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5.75" customHeight="1">
      <c r="A30" s="50">
        <v>2</v>
      </c>
      <c r="B30" s="53" t="s">
        <v>20</v>
      </c>
      <c r="C30" s="61">
        <f>C27+C28+C29</f>
        <v>571.15510465456805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5.75" customHeight="1">
      <c r="A31" s="55" t="s">
        <v>21</v>
      </c>
      <c r="B31" s="53" t="s">
        <v>22</v>
      </c>
      <c r="C31" s="61">
        <f>C30-ROUND(C30/1.2,5)</f>
        <v>95.1925146545681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23</v>
      </c>
      <c r="C32" s="65">
        <f>C30*I36</f>
        <v>662.53552346799904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6">
      <c r="A33" s="87" t="s">
        <v>24</v>
      </c>
      <c r="B33" s="88"/>
      <c r="C33" s="89"/>
      <c r="D33" s="51"/>
      <c r="E33" s="69"/>
      <c r="F33" s="70"/>
      <c r="G33" s="59">
        <v>2024</v>
      </c>
      <c r="H33" s="60">
        <v>109.113503262205</v>
      </c>
      <c r="I33" s="81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2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ССР!D74+ССР!E74</f>
        <v>11945.224874766</v>
      </c>
      <c r="D35" s="57"/>
      <c r="E35" s="71"/>
      <c r="F35" s="57"/>
      <c r="G35" s="59">
        <v>2026</v>
      </c>
      <c r="H35" s="60">
        <v>105.262896868962</v>
      </c>
      <c r="I35" s="82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ССР!F74</f>
        <v>0</v>
      </c>
      <c r="D36" s="57"/>
      <c r="E36" s="71"/>
      <c r="F36" s="57"/>
      <c r="G36" s="59">
        <v>2027</v>
      </c>
      <c r="H36" s="60">
        <v>104.420897989339</v>
      </c>
      <c r="I36" s="82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(ССР!G70-ССР!G65)*1.2</f>
        <v>516.46230746914705</v>
      </c>
      <c r="D37" s="57"/>
      <c r="E37" s="71"/>
      <c r="F37" s="57"/>
      <c r="G37" s="59">
        <v>2028</v>
      </c>
      <c r="H37" s="60">
        <v>104.420897989339</v>
      </c>
      <c r="I37" s="82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12461.6871822352</v>
      </c>
      <c r="D38" s="62"/>
      <c r="E38" s="66"/>
      <c r="F38" s="67"/>
      <c r="G38" s="59">
        <v>2029</v>
      </c>
      <c r="H38" s="60">
        <v>104.420897989339</v>
      </c>
      <c r="I38" s="82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2076.9478622351498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4">
        <f>C38*I37</f>
        <v>15094.522368055899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76">
        <f>C40+C32</f>
        <v>15757.0578915239</v>
      </c>
      <c r="D42" s="57"/>
      <c r="E42" s="66"/>
      <c r="F42" s="67"/>
      <c r="G42" s="51"/>
      <c r="H42" s="51"/>
      <c r="I42" s="77"/>
    </row>
    <row r="43" spans="1:9" ht="15.6">
      <c r="A43" s="52"/>
      <c r="B43" s="52"/>
      <c r="C43" s="52"/>
      <c r="D43" s="77"/>
      <c r="E43" s="51"/>
      <c r="F43" s="72"/>
      <c r="G43" s="51"/>
      <c r="H43" s="51"/>
      <c r="I43" s="51"/>
    </row>
    <row r="44" spans="1:9" ht="15.6">
      <c r="A44" s="78" t="s">
        <v>26</v>
      </c>
      <c r="B44" s="52"/>
      <c r="C44" s="52"/>
      <c r="D44" s="51"/>
      <c r="E44" s="79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137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138</v>
      </c>
      <c r="B3" s="2" t="s">
        <v>139</v>
      </c>
      <c r="C3" s="2" t="s">
        <v>140</v>
      </c>
      <c r="D3" s="2" t="s">
        <v>141</v>
      </c>
      <c r="E3" s="2" t="s">
        <v>142</v>
      </c>
      <c r="F3" s="2" t="s">
        <v>143</v>
      </c>
      <c r="G3" s="2" t="s">
        <v>144</v>
      </c>
      <c r="H3" s="2" t="s">
        <v>145</v>
      </c>
    </row>
    <row r="4" spans="1:8" ht="39" customHeight="1">
      <c r="A4" s="3" t="s">
        <v>146</v>
      </c>
      <c r="B4" s="4" t="s">
        <v>127</v>
      </c>
      <c r="C4" s="5">
        <v>1.85</v>
      </c>
      <c r="D4" s="5">
        <v>2598.2352780330002</v>
      </c>
      <c r="E4" s="4">
        <v>6</v>
      </c>
      <c r="F4" s="4"/>
      <c r="G4" s="5">
        <v>4806.7352643611002</v>
      </c>
      <c r="H4" s="6"/>
    </row>
    <row r="5" spans="1:8" ht="39" customHeight="1">
      <c r="A5" s="3" t="s">
        <v>147</v>
      </c>
      <c r="B5" s="4" t="s">
        <v>127</v>
      </c>
      <c r="C5" s="5">
        <v>1.6666666666667E-2</v>
      </c>
      <c r="D5" s="5">
        <v>34488.969683926</v>
      </c>
      <c r="E5" s="4">
        <v>6</v>
      </c>
      <c r="F5" s="4"/>
      <c r="G5" s="5">
        <v>574.81616139876996</v>
      </c>
      <c r="H5" s="6"/>
    </row>
    <row r="6" spans="1:8" ht="39" customHeight="1">
      <c r="A6" s="3" t="s">
        <v>148</v>
      </c>
      <c r="B6" s="4" t="s">
        <v>127</v>
      </c>
      <c r="C6" s="5">
        <v>5.6372549019607997E-2</v>
      </c>
      <c r="D6" s="5">
        <v>1724.4134162502</v>
      </c>
      <c r="E6" s="4">
        <v>6</v>
      </c>
      <c r="F6" s="4"/>
      <c r="G6" s="5">
        <v>97.209579837633996</v>
      </c>
      <c r="H6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3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29</v>
      </c>
      <c r="C18" s="93" t="s">
        <v>30</v>
      </c>
      <c r="D18" s="90" t="s">
        <v>31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6181.3228565496001</v>
      </c>
      <c r="E25" s="41">
        <v>2549.7776728754002</v>
      </c>
      <c r="F25" s="41">
        <v>0</v>
      </c>
      <c r="G25" s="41">
        <v>37.196808510638</v>
      </c>
      <c r="H25" s="41">
        <v>8768.2973379356008</v>
      </c>
    </row>
    <row r="26" spans="1:8" ht="31.2">
      <c r="A26" s="2">
        <v>2</v>
      </c>
      <c r="B26" s="2" t="s">
        <v>42</v>
      </c>
      <c r="C26" s="42" t="s">
        <v>43</v>
      </c>
      <c r="D26" s="41">
        <v>430.68726908471001</v>
      </c>
      <c r="E26" s="41">
        <v>29.330397407677999</v>
      </c>
      <c r="F26" s="41">
        <v>0</v>
      </c>
      <c r="G26" s="41">
        <v>0</v>
      </c>
      <c r="H26" s="41">
        <v>460.01766649237999</v>
      </c>
    </row>
    <row r="27" spans="1:8">
      <c r="A27" s="2"/>
      <c r="B27" s="33"/>
      <c r="C27" s="33" t="s">
        <v>44</v>
      </c>
      <c r="D27" s="41">
        <v>6612.0101256342996</v>
      </c>
      <c r="E27" s="41">
        <v>2579.108070283</v>
      </c>
      <c r="F27" s="41">
        <v>0</v>
      </c>
      <c r="G27" s="41">
        <v>37.196808510638</v>
      </c>
      <c r="H27" s="41">
        <v>9228.3150044278991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55</v>
      </c>
      <c r="D43" s="41">
        <v>6612.0101256342996</v>
      </c>
      <c r="E43" s="41">
        <v>2579.108070283</v>
      </c>
      <c r="F43" s="41">
        <v>0</v>
      </c>
      <c r="G43" s="41">
        <v>37.196808510638</v>
      </c>
      <c r="H43" s="41">
        <v>9228.3150044278991</v>
      </c>
    </row>
    <row r="44" spans="1:8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154.53307141374</v>
      </c>
      <c r="E45" s="41">
        <v>63.744441821885999</v>
      </c>
      <c r="F45" s="41">
        <v>0</v>
      </c>
      <c r="G45" s="41">
        <v>0</v>
      </c>
      <c r="H45" s="41">
        <v>218.27751323562001</v>
      </c>
    </row>
    <row r="46" spans="1:8" ht="31.2">
      <c r="A46" s="2">
        <v>4</v>
      </c>
      <c r="B46" s="2" t="s">
        <v>57</v>
      </c>
      <c r="C46" s="42" t="s">
        <v>59</v>
      </c>
      <c r="D46" s="41">
        <v>8.6137453816941001</v>
      </c>
      <c r="E46" s="41">
        <v>0.58660794815356998</v>
      </c>
      <c r="F46" s="41">
        <v>0</v>
      </c>
      <c r="G46" s="41">
        <v>0</v>
      </c>
      <c r="H46" s="41">
        <v>9.2003533298476992</v>
      </c>
    </row>
    <row r="47" spans="1:8">
      <c r="A47" s="2"/>
      <c r="B47" s="33"/>
      <c r="C47" s="33" t="s">
        <v>60</v>
      </c>
      <c r="D47" s="41">
        <v>163.14681679543</v>
      </c>
      <c r="E47" s="41">
        <v>64.331049770039996</v>
      </c>
      <c r="F47" s="41">
        <v>0</v>
      </c>
      <c r="G47" s="41">
        <v>0</v>
      </c>
      <c r="H47" s="41">
        <v>227.47786656547001</v>
      </c>
    </row>
    <row r="48" spans="1:8">
      <c r="A48" s="2"/>
      <c r="B48" s="33"/>
      <c r="C48" s="33" t="s">
        <v>61</v>
      </c>
      <c r="D48" s="41">
        <v>6775.1569424297004</v>
      </c>
      <c r="E48" s="41">
        <v>2643.4391200530999</v>
      </c>
      <c r="F48" s="41">
        <v>0</v>
      </c>
      <c r="G48" s="41">
        <v>37.196808510638</v>
      </c>
      <c r="H48" s="41">
        <v>9455.7928709934004</v>
      </c>
    </row>
    <row r="49" spans="1:8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38.891774689165999</v>
      </c>
      <c r="H50" s="41">
        <v>38.891774689165999</v>
      </c>
    </row>
    <row r="51" spans="1:8" ht="31.2">
      <c r="A51" s="2">
        <v>6</v>
      </c>
      <c r="B51" s="2" t="s">
        <v>65</v>
      </c>
      <c r="C51" s="48" t="s">
        <v>66</v>
      </c>
      <c r="D51" s="41">
        <v>176.83159619740999</v>
      </c>
      <c r="E51" s="41">
        <v>68.993761033387003</v>
      </c>
      <c r="F51" s="41">
        <v>0</v>
      </c>
      <c r="G51" s="41">
        <v>0</v>
      </c>
      <c r="H51" s="41">
        <v>245.82535723079999</v>
      </c>
    </row>
    <row r="52" spans="1:8">
      <c r="A52" s="2">
        <v>7</v>
      </c>
      <c r="B52" s="2" t="s">
        <v>67</v>
      </c>
      <c r="C52" s="48" t="s">
        <v>68</v>
      </c>
      <c r="D52" s="41">
        <v>0</v>
      </c>
      <c r="E52" s="41">
        <v>0</v>
      </c>
      <c r="F52" s="41">
        <v>0</v>
      </c>
      <c r="G52" s="41">
        <v>200.76993122181</v>
      </c>
      <c r="H52" s="41">
        <v>200.76993122181</v>
      </c>
    </row>
    <row r="53" spans="1:8">
      <c r="A53" s="2">
        <v>8</v>
      </c>
      <c r="B53" s="2"/>
      <c r="C53" s="48" t="s">
        <v>69</v>
      </c>
      <c r="D53" s="41">
        <v>0</v>
      </c>
      <c r="E53" s="41">
        <v>0</v>
      </c>
      <c r="F53" s="41">
        <v>0</v>
      </c>
      <c r="G53" s="41">
        <v>76.343113278733</v>
      </c>
      <c r="H53" s="41">
        <v>76.343113278733</v>
      </c>
    </row>
    <row r="54" spans="1:8">
      <c r="A54" s="2">
        <v>9</v>
      </c>
      <c r="B54" s="2"/>
      <c r="C54" s="48" t="s">
        <v>70</v>
      </c>
      <c r="D54" s="41">
        <v>0</v>
      </c>
      <c r="E54" s="41">
        <v>0</v>
      </c>
      <c r="F54" s="41">
        <v>0</v>
      </c>
      <c r="G54" s="41">
        <v>49.386380557670002</v>
      </c>
      <c r="H54" s="41">
        <v>49.386380557670002</v>
      </c>
    </row>
    <row r="55" spans="1:8">
      <c r="A55" s="2">
        <v>10</v>
      </c>
      <c r="B55" s="2" t="s">
        <v>71</v>
      </c>
      <c r="C55" s="48" t="s">
        <v>64</v>
      </c>
      <c r="D55" s="41">
        <v>0</v>
      </c>
      <c r="E55" s="41">
        <v>0</v>
      </c>
      <c r="F55" s="41">
        <v>0</v>
      </c>
      <c r="G55" s="41">
        <v>1.3987670894869</v>
      </c>
      <c r="H55" s="41">
        <v>1.3987670894869</v>
      </c>
    </row>
    <row r="56" spans="1:8">
      <c r="A56" s="2"/>
      <c r="B56" s="33"/>
      <c r="C56" s="33" t="s">
        <v>72</v>
      </c>
      <c r="D56" s="41">
        <v>176.83159619740999</v>
      </c>
      <c r="E56" s="41">
        <v>68.993761033387003</v>
      </c>
      <c r="F56" s="41">
        <v>0</v>
      </c>
      <c r="G56" s="41">
        <v>366.78996683687001</v>
      </c>
      <c r="H56" s="41">
        <v>612.61532406767003</v>
      </c>
    </row>
    <row r="57" spans="1:8">
      <c r="A57" s="2"/>
      <c r="B57" s="33"/>
      <c r="C57" s="33" t="s">
        <v>73</v>
      </c>
      <c r="D57" s="41">
        <v>6951.9885386270998</v>
      </c>
      <c r="E57" s="41">
        <v>2712.4328810864999</v>
      </c>
      <c r="F57" s="41">
        <v>0</v>
      </c>
      <c r="G57" s="41">
        <v>403.98677534750999</v>
      </c>
      <c r="H57" s="41">
        <v>10068.408195061</v>
      </c>
    </row>
    <row r="58" spans="1:8" ht="31.5" customHeight="1">
      <c r="A58" s="2"/>
      <c r="B58" s="33"/>
      <c r="C58" s="33" t="s">
        <v>74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75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76</v>
      </c>
      <c r="D61" s="41">
        <v>6951.9885386270998</v>
      </c>
      <c r="E61" s="41">
        <v>2712.4328810864999</v>
      </c>
      <c r="F61" s="41">
        <v>0</v>
      </c>
      <c r="G61" s="41">
        <v>403.98677534750999</v>
      </c>
      <c r="H61" s="41">
        <v>10068.408195061</v>
      </c>
    </row>
    <row r="62" spans="1:8" ht="157.5" customHeight="1">
      <c r="A62" s="2"/>
      <c r="B62" s="33"/>
      <c r="C62" s="33" t="s">
        <v>77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78</v>
      </c>
      <c r="C63" s="48" t="s">
        <v>79</v>
      </c>
      <c r="D63" s="41">
        <v>0</v>
      </c>
      <c r="E63" s="41">
        <v>0</v>
      </c>
      <c r="F63" s="41">
        <v>0</v>
      </c>
      <c r="G63" s="41">
        <v>449.44692956265999</v>
      </c>
      <c r="H63" s="41">
        <v>449.44692956265999</v>
      </c>
    </row>
    <row r="64" spans="1:8">
      <c r="A64" s="2">
        <v>12</v>
      </c>
      <c r="B64" s="2" t="s">
        <v>80</v>
      </c>
      <c r="C64" s="48" t="s">
        <v>79</v>
      </c>
      <c r="D64" s="41">
        <v>0</v>
      </c>
      <c r="E64" s="41">
        <v>0</v>
      </c>
      <c r="F64" s="41">
        <v>0</v>
      </c>
      <c r="G64" s="41">
        <v>26.515657649479</v>
      </c>
      <c r="H64" s="41">
        <v>26.515657649479</v>
      </c>
    </row>
    <row r="65" spans="1:8">
      <c r="A65" s="2"/>
      <c r="B65" s="33"/>
      <c r="C65" s="33" t="s">
        <v>81</v>
      </c>
      <c r="D65" s="41">
        <v>0</v>
      </c>
      <c r="E65" s="41">
        <v>0</v>
      </c>
      <c r="F65" s="41">
        <v>0</v>
      </c>
      <c r="G65" s="41">
        <v>475.96258721214002</v>
      </c>
      <c r="H65" s="41">
        <v>475.96258721214002</v>
      </c>
    </row>
    <row r="66" spans="1:8">
      <c r="A66" s="2"/>
      <c r="B66" s="33"/>
      <c r="C66" s="33" t="s">
        <v>82</v>
      </c>
      <c r="D66" s="41">
        <v>6951.9885386270998</v>
      </c>
      <c r="E66" s="41">
        <v>2712.4328810864999</v>
      </c>
      <c r="F66" s="41">
        <v>0</v>
      </c>
      <c r="G66" s="41">
        <v>879.94936255964001</v>
      </c>
      <c r="H66" s="41">
        <v>10544.370782272999</v>
      </c>
    </row>
    <row r="67" spans="1:8">
      <c r="A67" s="2"/>
      <c r="B67" s="33"/>
      <c r="C67" s="33" t="s">
        <v>83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84</v>
      </c>
      <c r="C68" s="48" t="s">
        <v>85</v>
      </c>
      <c r="D68" s="41">
        <f>D66*3%</f>
        <v>208.559656158813</v>
      </c>
      <c r="E68" s="41">
        <f>E66*3%</f>
        <v>81.372986432594999</v>
      </c>
      <c r="F68" s="41">
        <f>F66*3%</f>
        <v>0</v>
      </c>
      <c r="G68" s="41">
        <f>G66*3%</f>
        <v>26.398480876789201</v>
      </c>
      <c r="H68" s="41">
        <f>SUM(D68:G68)</f>
        <v>316.33112346819701</v>
      </c>
    </row>
    <row r="69" spans="1:8">
      <c r="A69" s="2"/>
      <c r="B69" s="33"/>
      <c r="C69" s="33" t="s">
        <v>86</v>
      </c>
      <c r="D69" s="41">
        <f>D68</f>
        <v>208.559656158813</v>
      </c>
      <c r="E69" s="41">
        <f>E68</f>
        <v>81.372986432594999</v>
      </c>
      <c r="F69" s="41">
        <f>F68</f>
        <v>0</v>
      </c>
      <c r="G69" s="41">
        <f>G68</f>
        <v>26.398480876789201</v>
      </c>
      <c r="H69" s="41">
        <f>SUM(D69:G69)</f>
        <v>316.33112346819701</v>
      </c>
    </row>
    <row r="70" spans="1:8">
      <c r="A70" s="2"/>
      <c r="B70" s="33"/>
      <c r="C70" s="33" t="s">
        <v>87</v>
      </c>
      <c r="D70" s="41">
        <f>D69+D66</f>
        <v>7160.5481947859098</v>
      </c>
      <c r="E70" s="41">
        <f>E69+E66</f>
        <v>2793.8058675191</v>
      </c>
      <c r="F70" s="41">
        <f>F69+F66</f>
        <v>0</v>
      </c>
      <c r="G70" s="41">
        <f>G69+G66</f>
        <v>906.347843436429</v>
      </c>
      <c r="H70" s="41">
        <f>SUM(D70:G70)</f>
        <v>10860.7019057414</v>
      </c>
    </row>
    <row r="71" spans="1:8">
      <c r="A71" s="2"/>
      <c r="B71" s="33"/>
      <c r="C71" s="33" t="s">
        <v>88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89</v>
      </c>
      <c r="C72" s="48" t="s">
        <v>90</v>
      </c>
      <c r="D72" s="41">
        <f>D70*20%</f>
        <v>1432.1096389571801</v>
      </c>
      <c r="E72" s="41">
        <f>E70*20%</f>
        <v>558.76117350381901</v>
      </c>
      <c r="F72" s="41">
        <f>F70*20%</f>
        <v>0</v>
      </c>
      <c r="G72" s="41">
        <f>G70*20%</f>
        <v>181.26956868728601</v>
      </c>
      <c r="H72" s="41">
        <f>SUM(D72:G72)</f>
        <v>2172.1403811482901</v>
      </c>
    </row>
    <row r="73" spans="1:8">
      <c r="A73" s="2"/>
      <c r="B73" s="33"/>
      <c r="C73" s="33" t="s">
        <v>91</v>
      </c>
      <c r="D73" s="41">
        <f>D72</f>
        <v>1432.1096389571801</v>
      </c>
      <c r="E73" s="41">
        <f>E72</f>
        <v>558.76117350381901</v>
      </c>
      <c r="F73" s="41">
        <f>F72</f>
        <v>0</v>
      </c>
      <c r="G73" s="41">
        <f>G72</f>
        <v>181.26956868728601</v>
      </c>
      <c r="H73" s="41">
        <f>SUM(D73:G73)</f>
        <v>2172.1403811482901</v>
      </c>
    </row>
    <row r="74" spans="1:8">
      <c r="A74" s="2"/>
      <c r="B74" s="33"/>
      <c r="C74" s="33" t="s">
        <v>92</v>
      </c>
      <c r="D74" s="41">
        <f>D73+D70</f>
        <v>8592.6578337430892</v>
      </c>
      <c r="E74" s="41">
        <f>E73+E70</f>
        <v>3352.56704102291</v>
      </c>
      <c r="F74" s="41">
        <f>F73+F70</f>
        <v>0</v>
      </c>
      <c r="G74" s="41">
        <f>G73+G70</f>
        <v>1087.61741212371</v>
      </c>
      <c r="H74" s="41">
        <f>SUM(D74:G74)</f>
        <v>13032.8422868897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9" sqref="B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97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98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100</v>
      </c>
      <c r="D13" s="32">
        <v>6181.3228565496001</v>
      </c>
      <c r="E13" s="32">
        <v>2549.7776728754002</v>
      </c>
      <c r="F13" s="32">
        <v>0</v>
      </c>
      <c r="G13" s="32">
        <v>37.245562003910003</v>
      </c>
      <c r="H13" s="32">
        <v>8768.3460914288007</v>
      </c>
      <c r="J13" s="20"/>
    </row>
    <row r="14" spans="1:14">
      <c r="A14" s="2"/>
      <c r="B14" s="33"/>
      <c r="C14" s="33" t="s">
        <v>101</v>
      </c>
      <c r="D14" s="32">
        <v>6181.3228565496001</v>
      </c>
      <c r="E14" s="32">
        <v>2549.7776728754002</v>
      </c>
      <c r="F14" s="32">
        <v>0</v>
      </c>
      <c r="G14" s="32">
        <v>37.245562003910003</v>
      </c>
      <c r="H14" s="32">
        <v>8768.3460914288007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64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98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104</v>
      </c>
      <c r="D13" s="32">
        <v>0</v>
      </c>
      <c r="E13" s="32">
        <v>0</v>
      </c>
      <c r="F13" s="32">
        <v>0</v>
      </c>
      <c r="G13" s="32">
        <v>37.245562003910003</v>
      </c>
      <c r="H13" s="32">
        <v>37.245562003910003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37.245562003910003</v>
      </c>
      <c r="H14" s="32">
        <v>37.245562003910003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2" sqref="B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98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79</v>
      </c>
      <c r="D13" s="32">
        <v>0</v>
      </c>
      <c r="E13" s="32">
        <v>0</v>
      </c>
      <c r="F13" s="32">
        <v>0</v>
      </c>
      <c r="G13" s="32">
        <v>449.44692956265999</v>
      </c>
      <c r="H13" s="32">
        <v>449.44692956265999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449.44692956265999</v>
      </c>
      <c r="H14" s="32">
        <v>449.44692956265999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108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98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110</v>
      </c>
      <c r="D13" s="32">
        <v>430.68726908471001</v>
      </c>
      <c r="E13" s="32">
        <v>29.330397407677999</v>
      </c>
      <c r="F13" s="32">
        <v>0</v>
      </c>
      <c r="G13" s="32">
        <v>0</v>
      </c>
      <c r="H13" s="32">
        <v>460.01766649237999</v>
      </c>
      <c r="J13" s="20"/>
    </row>
    <row r="14" spans="1:14">
      <c r="A14" s="2"/>
      <c r="B14" s="33"/>
      <c r="C14" s="33" t="s">
        <v>101</v>
      </c>
      <c r="D14" s="32">
        <v>430.68726908471001</v>
      </c>
      <c r="E14" s="32">
        <v>29.330397407677999</v>
      </c>
      <c r="F14" s="32">
        <v>0</v>
      </c>
      <c r="G14" s="32">
        <v>0</v>
      </c>
      <c r="H14" s="32">
        <v>460.01766649237999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64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98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112</v>
      </c>
      <c r="D13" s="32">
        <v>0</v>
      </c>
      <c r="E13" s="32">
        <v>0</v>
      </c>
      <c r="F13" s="32">
        <v>0</v>
      </c>
      <c r="G13" s="32">
        <v>1.3987670894869</v>
      </c>
      <c r="H13" s="32">
        <v>1.3987670894869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1.3987670894869</v>
      </c>
      <c r="H14" s="32">
        <v>1.3987670894869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98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79</v>
      </c>
      <c r="D13" s="32">
        <v>0</v>
      </c>
      <c r="E13" s="32">
        <v>0</v>
      </c>
      <c r="F13" s="32">
        <v>0</v>
      </c>
      <c r="G13" s="32">
        <v>26.515657649479</v>
      </c>
      <c r="H13" s="32">
        <v>26.515657649479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26.515657649479</v>
      </c>
      <c r="H14" s="32">
        <v>26.515657649479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4"/>
  <sheetViews>
    <sheetView workbookViewId="0">
      <selection activeCell="B6" sqref="B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114</v>
      </c>
      <c r="B1" s="10" t="s">
        <v>115</v>
      </c>
      <c r="C1" s="10" t="s">
        <v>116</v>
      </c>
      <c r="D1" s="10" t="s">
        <v>117</v>
      </c>
      <c r="E1" s="10" t="s">
        <v>118</v>
      </c>
      <c r="F1" s="10" t="s">
        <v>119</v>
      </c>
      <c r="G1" s="10" t="s">
        <v>120</v>
      </c>
      <c r="H1" s="10" t="s">
        <v>121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97</v>
      </c>
      <c r="B3" s="95"/>
      <c r="C3" s="11"/>
      <c r="D3" s="12">
        <v>8768.3460914288007</v>
      </c>
      <c r="E3" s="13"/>
      <c r="F3" s="13"/>
      <c r="G3" s="13"/>
      <c r="H3" s="14"/>
    </row>
    <row r="4" spans="1:8">
      <c r="A4" s="100" t="s">
        <v>122</v>
      </c>
      <c r="B4" s="15" t="s">
        <v>123</v>
      </c>
      <c r="C4" s="11"/>
      <c r="D4" s="12">
        <v>6181.3228565496001</v>
      </c>
      <c r="E4" s="13"/>
      <c r="F4" s="13"/>
      <c r="G4" s="13"/>
      <c r="H4" s="14"/>
    </row>
    <row r="5" spans="1:8">
      <c r="A5" s="100"/>
      <c r="B5" s="15" t="s">
        <v>124</v>
      </c>
      <c r="C5" s="10"/>
      <c r="D5" s="12">
        <v>2549.7776728754002</v>
      </c>
      <c r="E5" s="13"/>
      <c r="F5" s="13"/>
      <c r="G5" s="13"/>
      <c r="H5" s="16"/>
    </row>
    <row r="6" spans="1:8">
      <c r="A6" s="101"/>
      <c r="B6" s="15" t="s">
        <v>125</v>
      </c>
      <c r="C6" s="10"/>
      <c r="D6" s="12">
        <v>0</v>
      </c>
      <c r="E6" s="13"/>
      <c r="F6" s="13"/>
      <c r="G6" s="13"/>
      <c r="H6" s="16"/>
    </row>
    <row r="7" spans="1:8">
      <c r="A7" s="101"/>
      <c r="B7" s="15" t="s">
        <v>126</v>
      </c>
      <c r="C7" s="10"/>
      <c r="D7" s="12">
        <v>37.245562003910003</v>
      </c>
      <c r="E7" s="13"/>
      <c r="F7" s="13"/>
      <c r="G7" s="13"/>
      <c r="H7" s="16"/>
    </row>
    <row r="8" spans="1:8">
      <c r="A8" s="96" t="s">
        <v>100</v>
      </c>
      <c r="B8" s="97"/>
      <c r="C8" s="100" t="s">
        <v>41</v>
      </c>
      <c r="D8" s="17">
        <v>8768.3460914288007</v>
      </c>
      <c r="E8" s="13">
        <v>1.85</v>
      </c>
      <c r="F8" s="13" t="s">
        <v>127</v>
      </c>
      <c r="G8" s="17">
        <v>4739.6465359075</v>
      </c>
      <c r="H8" s="16"/>
    </row>
    <row r="9" spans="1:8">
      <c r="A9" s="102">
        <v>1</v>
      </c>
      <c r="B9" s="15" t="s">
        <v>123</v>
      </c>
      <c r="C9" s="100"/>
      <c r="D9" s="17">
        <v>6181.3228565496001</v>
      </c>
      <c r="E9" s="13"/>
      <c r="F9" s="13"/>
      <c r="G9" s="13"/>
      <c r="H9" s="101" t="s">
        <v>128</v>
      </c>
    </row>
    <row r="10" spans="1:8">
      <c r="A10" s="100"/>
      <c r="B10" s="15" t="s">
        <v>124</v>
      </c>
      <c r="C10" s="100"/>
      <c r="D10" s="17">
        <v>2549.7776728754002</v>
      </c>
      <c r="E10" s="13"/>
      <c r="F10" s="13"/>
      <c r="G10" s="13"/>
      <c r="H10" s="101"/>
    </row>
    <row r="11" spans="1:8">
      <c r="A11" s="100"/>
      <c r="B11" s="15" t="s">
        <v>125</v>
      </c>
      <c r="C11" s="100"/>
      <c r="D11" s="17">
        <v>0</v>
      </c>
      <c r="E11" s="13"/>
      <c r="F11" s="13"/>
      <c r="G11" s="13"/>
      <c r="H11" s="101"/>
    </row>
    <row r="12" spans="1:8">
      <c r="A12" s="100"/>
      <c r="B12" s="15" t="s">
        <v>126</v>
      </c>
      <c r="C12" s="100"/>
      <c r="D12" s="17">
        <v>37.245562003910003</v>
      </c>
      <c r="E12" s="13"/>
      <c r="F12" s="13"/>
      <c r="G12" s="13"/>
      <c r="H12" s="101"/>
    </row>
    <row r="13" spans="1:8" ht="24.6">
      <c r="A13" s="98" t="s">
        <v>64</v>
      </c>
      <c r="B13" s="95"/>
      <c r="C13" s="10"/>
      <c r="D13" s="12">
        <v>38.644329093396998</v>
      </c>
      <c r="E13" s="13"/>
      <c r="F13" s="13"/>
      <c r="G13" s="13"/>
      <c r="H13" s="16"/>
    </row>
    <row r="14" spans="1:8">
      <c r="A14" s="100" t="s">
        <v>129</v>
      </c>
      <c r="B14" s="15" t="s">
        <v>123</v>
      </c>
      <c r="C14" s="10"/>
      <c r="D14" s="12">
        <v>0</v>
      </c>
      <c r="E14" s="13"/>
      <c r="F14" s="13"/>
      <c r="G14" s="13"/>
      <c r="H14" s="16"/>
    </row>
    <row r="15" spans="1:8">
      <c r="A15" s="100"/>
      <c r="B15" s="15" t="s">
        <v>124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125</v>
      </c>
      <c r="C16" s="10"/>
      <c r="D16" s="12">
        <v>0</v>
      </c>
      <c r="E16" s="13"/>
      <c r="F16" s="13"/>
      <c r="G16" s="13"/>
      <c r="H16" s="16"/>
    </row>
    <row r="17" spans="1:8">
      <c r="A17" s="100"/>
      <c r="B17" s="15" t="s">
        <v>126</v>
      </c>
      <c r="C17" s="10"/>
      <c r="D17" s="12">
        <v>37.245562003910003</v>
      </c>
      <c r="E17" s="13"/>
      <c r="F17" s="13"/>
      <c r="G17" s="13"/>
      <c r="H17" s="16"/>
    </row>
    <row r="18" spans="1:8">
      <c r="A18" s="96" t="s">
        <v>104</v>
      </c>
      <c r="B18" s="97"/>
      <c r="C18" s="100" t="s">
        <v>41</v>
      </c>
      <c r="D18" s="17">
        <v>37.245562003910003</v>
      </c>
      <c r="E18" s="13">
        <v>1.85</v>
      </c>
      <c r="F18" s="13" t="s">
        <v>127</v>
      </c>
      <c r="G18" s="17">
        <v>20.132736218329999</v>
      </c>
      <c r="H18" s="16"/>
    </row>
    <row r="19" spans="1:8">
      <c r="A19" s="102">
        <v>1</v>
      </c>
      <c r="B19" s="15" t="s">
        <v>123</v>
      </c>
      <c r="C19" s="100"/>
      <c r="D19" s="17">
        <v>0</v>
      </c>
      <c r="E19" s="13"/>
      <c r="F19" s="13"/>
      <c r="G19" s="13"/>
      <c r="H19" s="101" t="s">
        <v>128</v>
      </c>
    </row>
    <row r="20" spans="1:8">
      <c r="A20" s="100"/>
      <c r="B20" s="15" t="s">
        <v>124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125</v>
      </c>
      <c r="C21" s="100"/>
      <c r="D21" s="17">
        <v>0</v>
      </c>
      <c r="E21" s="13"/>
      <c r="F21" s="13"/>
      <c r="G21" s="13"/>
      <c r="H21" s="101"/>
    </row>
    <row r="22" spans="1:8">
      <c r="A22" s="100"/>
      <c r="B22" s="15" t="s">
        <v>126</v>
      </c>
      <c r="C22" s="100"/>
      <c r="D22" s="17">
        <v>37.245562003910003</v>
      </c>
      <c r="E22" s="13"/>
      <c r="F22" s="13"/>
      <c r="G22" s="13"/>
      <c r="H22" s="101"/>
    </row>
    <row r="23" spans="1:8">
      <c r="A23" s="100" t="s">
        <v>130</v>
      </c>
      <c r="B23" s="15" t="s">
        <v>123</v>
      </c>
      <c r="C23" s="10"/>
      <c r="D23" s="12">
        <v>0</v>
      </c>
      <c r="E23" s="13"/>
      <c r="F23" s="13"/>
      <c r="G23" s="13"/>
      <c r="H23" s="16"/>
    </row>
    <row r="24" spans="1:8">
      <c r="A24" s="100"/>
      <c r="B24" s="15" t="s">
        <v>124</v>
      </c>
      <c r="C24" s="10"/>
      <c r="D24" s="12">
        <v>0</v>
      </c>
      <c r="E24" s="13"/>
      <c r="F24" s="13"/>
      <c r="G24" s="13"/>
      <c r="H24" s="16"/>
    </row>
    <row r="25" spans="1:8">
      <c r="A25" s="100"/>
      <c r="B25" s="15" t="s">
        <v>125</v>
      </c>
      <c r="C25" s="10"/>
      <c r="D25" s="12">
        <v>0</v>
      </c>
      <c r="E25" s="13"/>
      <c r="F25" s="13"/>
      <c r="G25" s="13"/>
      <c r="H25" s="16"/>
    </row>
    <row r="26" spans="1:8">
      <c r="A26" s="100"/>
      <c r="B26" s="15" t="s">
        <v>126</v>
      </c>
      <c r="C26" s="10"/>
      <c r="D26" s="12">
        <v>38.644329093396998</v>
      </c>
      <c r="E26" s="13"/>
      <c r="F26" s="13"/>
      <c r="G26" s="13"/>
      <c r="H26" s="16"/>
    </row>
    <row r="27" spans="1:8">
      <c r="A27" s="96" t="s">
        <v>112</v>
      </c>
      <c r="B27" s="97"/>
      <c r="C27" s="100" t="s">
        <v>131</v>
      </c>
      <c r="D27" s="17">
        <v>1.3987670894869</v>
      </c>
      <c r="E27" s="13">
        <v>0.05</v>
      </c>
      <c r="F27" s="13" t="s">
        <v>127</v>
      </c>
      <c r="G27" s="17">
        <v>27.975341789738</v>
      </c>
      <c r="H27" s="16"/>
    </row>
    <row r="28" spans="1:8">
      <c r="A28" s="102">
        <v>1</v>
      </c>
      <c r="B28" s="15" t="s">
        <v>123</v>
      </c>
      <c r="C28" s="100"/>
      <c r="D28" s="17">
        <v>0</v>
      </c>
      <c r="E28" s="13"/>
      <c r="F28" s="13"/>
      <c r="G28" s="13"/>
      <c r="H28" s="101" t="s">
        <v>43</v>
      </c>
    </row>
    <row r="29" spans="1:8">
      <c r="A29" s="100"/>
      <c r="B29" s="15" t="s">
        <v>124</v>
      </c>
      <c r="C29" s="100"/>
      <c r="D29" s="17">
        <v>0</v>
      </c>
      <c r="E29" s="13"/>
      <c r="F29" s="13"/>
      <c r="G29" s="13"/>
      <c r="H29" s="101"/>
    </row>
    <row r="30" spans="1:8">
      <c r="A30" s="100"/>
      <c r="B30" s="15" t="s">
        <v>125</v>
      </c>
      <c r="C30" s="100"/>
      <c r="D30" s="17">
        <v>0</v>
      </c>
      <c r="E30" s="13"/>
      <c r="F30" s="13"/>
      <c r="G30" s="13"/>
      <c r="H30" s="101"/>
    </row>
    <row r="31" spans="1:8">
      <c r="A31" s="100"/>
      <c r="B31" s="15" t="s">
        <v>126</v>
      </c>
      <c r="C31" s="100"/>
      <c r="D31" s="17">
        <v>1.3987670894869</v>
      </c>
      <c r="E31" s="13"/>
      <c r="F31" s="13"/>
      <c r="G31" s="13"/>
      <c r="H31" s="101"/>
    </row>
    <row r="32" spans="1:8" ht="24.6">
      <c r="A32" s="98" t="s">
        <v>79</v>
      </c>
      <c r="B32" s="95"/>
      <c r="C32" s="10"/>
      <c r="D32" s="12">
        <v>475.96258721214002</v>
      </c>
      <c r="E32" s="13"/>
      <c r="F32" s="13"/>
      <c r="G32" s="13"/>
      <c r="H32" s="16"/>
    </row>
    <row r="33" spans="1:8">
      <c r="A33" s="100" t="s">
        <v>132</v>
      </c>
      <c r="B33" s="15" t="s">
        <v>123</v>
      </c>
      <c r="C33" s="10"/>
      <c r="D33" s="12">
        <v>0</v>
      </c>
      <c r="E33" s="13"/>
      <c r="F33" s="13"/>
      <c r="G33" s="13"/>
      <c r="H33" s="16"/>
    </row>
    <row r="34" spans="1:8">
      <c r="A34" s="100"/>
      <c r="B34" s="15" t="s">
        <v>124</v>
      </c>
      <c r="C34" s="10"/>
      <c r="D34" s="12">
        <v>0</v>
      </c>
      <c r="E34" s="13"/>
      <c r="F34" s="13"/>
      <c r="G34" s="13"/>
      <c r="H34" s="16"/>
    </row>
    <row r="35" spans="1:8">
      <c r="A35" s="100"/>
      <c r="B35" s="15" t="s">
        <v>125</v>
      </c>
      <c r="C35" s="10"/>
      <c r="D35" s="12">
        <v>0</v>
      </c>
      <c r="E35" s="13"/>
      <c r="F35" s="13"/>
      <c r="G35" s="13"/>
      <c r="H35" s="16"/>
    </row>
    <row r="36" spans="1:8">
      <c r="A36" s="100"/>
      <c r="B36" s="15" t="s">
        <v>126</v>
      </c>
      <c r="C36" s="10"/>
      <c r="D36" s="12">
        <v>449.44692956265999</v>
      </c>
      <c r="E36" s="13"/>
      <c r="F36" s="13"/>
      <c r="G36" s="13"/>
      <c r="H36" s="16"/>
    </row>
    <row r="37" spans="1:8">
      <c r="A37" s="96" t="s">
        <v>79</v>
      </c>
      <c r="B37" s="97"/>
      <c r="C37" s="100" t="s">
        <v>41</v>
      </c>
      <c r="D37" s="17">
        <v>449.44692956265999</v>
      </c>
      <c r="E37" s="13">
        <v>1.85</v>
      </c>
      <c r="F37" s="13" t="s">
        <v>127</v>
      </c>
      <c r="G37" s="17">
        <v>242.94428625008999</v>
      </c>
      <c r="H37" s="16"/>
    </row>
    <row r="38" spans="1:8">
      <c r="A38" s="102">
        <v>1</v>
      </c>
      <c r="B38" s="15" t="s">
        <v>123</v>
      </c>
      <c r="C38" s="100"/>
      <c r="D38" s="17">
        <v>0</v>
      </c>
      <c r="E38" s="13"/>
      <c r="F38" s="13"/>
      <c r="G38" s="13"/>
      <c r="H38" s="101" t="s">
        <v>128</v>
      </c>
    </row>
    <row r="39" spans="1:8">
      <c r="A39" s="100"/>
      <c r="B39" s="15" t="s">
        <v>124</v>
      </c>
      <c r="C39" s="100"/>
      <c r="D39" s="17">
        <v>0</v>
      </c>
      <c r="E39" s="13"/>
      <c r="F39" s="13"/>
      <c r="G39" s="13"/>
      <c r="H39" s="101"/>
    </row>
    <row r="40" spans="1:8">
      <c r="A40" s="100"/>
      <c r="B40" s="15" t="s">
        <v>125</v>
      </c>
      <c r="C40" s="100"/>
      <c r="D40" s="17">
        <v>0</v>
      </c>
      <c r="E40" s="13"/>
      <c r="F40" s="13"/>
      <c r="G40" s="13"/>
      <c r="H40" s="101"/>
    </row>
    <row r="41" spans="1:8">
      <c r="A41" s="100"/>
      <c r="B41" s="15" t="s">
        <v>126</v>
      </c>
      <c r="C41" s="100"/>
      <c r="D41" s="17">
        <v>449.44692956265999</v>
      </c>
      <c r="E41" s="13"/>
      <c r="F41" s="13"/>
      <c r="G41" s="13"/>
      <c r="H41" s="101"/>
    </row>
    <row r="42" spans="1:8">
      <c r="A42" s="100" t="s">
        <v>133</v>
      </c>
      <c r="B42" s="15" t="s">
        <v>123</v>
      </c>
      <c r="C42" s="10"/>
      <c r="D42" s="12">
        <v>0</v>
      </c>
      <c r="E42" s="13"/>
      <c r="F42" s="13"/>
      <c r="G42" s="13"/>
      <c r="H42" s="16"/>
    </row>
    <row r="43" spans="1:8">
      <c r="A43" s="100"/>
      <c r="B43" s="15" t="s">
        <v>124</v>
      </c>
      <c r="C43" s="10"/>
      <c r="D43" s="12">
        <v>0</v>
      </c>
      <c r="E43" s="13"/>
      <c r="F43" s="13"/>
      <c r="G43" s="13"/>
      <c r="H43" s="16"/>
    </row>
    <row r="44" spans="1:8">
      <c r="A44" s="100"/>
      <c r="B44" s="15" t="s">
        <v>125</v>
      </c>
      <c r="C44" s="10"/>
      <c r="D44" s="12">
        <v>0</v>
      </c>
      <c r="E44" s="13"/>
      <c r="F44" s="13"/>
      <c r="G44" s="13"/>
      <c r="H44" s="16"/>
    </row>
    <row r="45" spans="1:8">
      <c r="A45" s="100"/>
      <c r="B45" s="15" t="s">
        <v>126</v>
      </c>
      <c r="C45" s="10"/>
      <c r="D45" s="12">
        <v>475.96258721214002</v>
      </c>
      <c r="E45" s="13"/>
      <c r="F45" s="13"/>
      <c r="G45" s="13"/>
      <c r="H45" s="16"/>
    </row>
    <row r="46" spans="1:8">
      <c r="A46" s="96" t="s">
        <v>79</v>
      </c>
      <c r="B46" s="97"/>
      <c r="C46" s="100" t="s">
        <v>131</v>
      </c>
      <c r="D46" s="17">
        <v>26.515657649479</v>
      </c>
      <c r="E46" s="13">
        <v>0.05</v>
      </c>
      <c r="F46" s="13" t="s">
        <v>127</v>
      </c>
      <c r="G46" s="17">
        <v>530.31315298957998</v>
      </c>
      <c r="H46" s="16"/>
    </row>
    <row r="47" spans="1:8">
      <c r="A47" s="102">
        <v>1</v>
      </c>
      <c r="B47" s="15" t="s">
        <v>123</v>
      </c>
      <c r="C47" s="100"/>
      <c r="D47" s="17">
        <v>0</v>
      </c>
      <c r="E47" s="13"/>
      <c r="F47" s="13"/>
      <c r="G47" s="13"/>
      <c r="H47" s="101" t="s">
        <v>43</v>
      </c>
    </row>
    <row r="48" spans="1:8">
      <c r="A48" s="100"/>
      <c r="B48" s="15" t="s">
        <v>124</v>
      </c>
      <c r="C48" s="100"/>
      <c r="D48" s="17">
        <v>0</v>
      </c>
      <c r="E48" s="13"/>
      <c r="F48" s="13"/>
      <c r="G48" s="13"/>
      <c r="H48" s="101"/>
    </row>
    <row r="49" spans="1:8">
      <c r="A49" s="100"/>
      <c r="B49" s="15" t="s">
        <v>125</v>
      </c>
      <c r="C49" s="100"/>
      <c r="D49" s="17">
        <v>0</v>
      </c>
      <c r="E49" s="13"/>
      <c r="F49" s="13"/>
      <c r="G49" s="13"/>
      <c r="H49" s="101"/>
    </row>
    <row r="50" spans="1:8">
      <c r="A50" s="100"/>
      <c r="B50" s="15" t="s">
        <v>126</v>
      </c>
      <c r="C50" s="100"/>
      <c r="D50" s="17">
        <v>26.515657649479</v>
      </c>
      <c r="E50" s="13"/>
      <c r="F50" s="13"/>
      <c r="G50" s="13"/>
      <c r="H50" s="101"/>
    </row>
    <row r="51" spans="1:8" ht="24.6">
      <c r="A51" s="98" t="s">
        <v>108</v>
      </c>
      <c r="B51" s="95"/>
      <c r="C51" s="10"/>
      <c r="D51" s="12">
        <v>460.01766649237999</v>
      </c>
      <c r="E51" s="13"/>
      <c r="F51" s="13"/>
      <c r="G51" s="13"/>
      <c r="H51" s="16"/>
    </row>
    <row r="52" spans="1:8">
      <c r="A52" s="100" t="s">
        <v>134</v>
      </c>
      <c r="B52" s="15" t="s">
        <v>123</v>
      </c>
      <c r="C52" s="10"/>
      <c r="D52" s="12">
        <v>430.68726908471001</v>
      </c>
      <c r="E52" s="13"/>
      <c r="F52" s="13"/>
      <c r="G52" s="13"/>
      <c r="H52" s="16"/>
    </row>
    <row r="53" spans="1:8">
      <c r="A53" s="100"/>
      <c r="B53" s="15" t="s">
        <v>124</v>
      </c>
      <c r="C53" s="10"/>
      <c r="D53" s="12">
        <v>29.330397407677999</v>
      </c>
      <c r="E53" s="13"/>
      <c r="F53" s="13"/>
      <c r="G53" s="13"/>
      <c r="H53" s="16"/>
    </row>
    <row r="54" spans="1:8">
      <c r="A54" s="100"/>
      <c r="B54" s="15" t="s">
        <v>125</v>
      </c>
      <c r="C54" s="10"/>
      <c r="D54" s="12">
        <v>0</v>
      </c>
      <c r="E54" s="13"/>
      <c r="F54" s="13"/>
      <c r="G54" s="13"/>
      <c r="H54" s="16"/>
    </row>
    <row r="55" spans="1:8">
      <c r="A55" s="100"/>
      <c r="B55" s="15" t="s">
        <v>126</v>
      </c>
      <c r="C55" s="10"/>
      <c r="D55" s="12">
        <v>0</v>
      </c>
      <c r="E55" s="13"/>
      <c r="F55" s="13"/>
      <c r="G55" s="13"/>
      <c r="H55" s="16"/>
    </row>
    <row r="56" spans="1:8">
      <c r="A56" s="96" t="s">
        <v>110</v>
      </c>
      <c r="B56" s="97"/>
      <c r="C56" s="100" t="s">
        <v>131</v>
      </c>
      <c r="D56" s="17">
        <v>460.01766649237999</v>
      </c>
      <c r="E56" s="13">
        <v>0.05</v>
      </c>
      <c r="F56" s="13" t="s">
        <v>127</v>
      </c>
      <c r="G56" s="17">
        <v>9200.3533298476996</v>
      </c>
      <c r="H56" s="16"/>
    </row>
    <row r="57" spans="1:8">
      <c r="A57" s="102">
        <v>1</v>
      </c>
      <c r="B57" s="15" t="s">
        <v>123</v>
      </c>
      <c r="C57" s="100"/>
      <c r="D57" s="17">
        <v>430.68726908471001</v>
      </c>
      <c r="E57" s="13"/>
      <c r="F57" s="13"/>
      <c r="G57" s="13"/>
      <c r="H57" s="101" t="s">
        <v>43</v>
      </c>
    </row>
    <row r="58" spans="1:8">
      <c r="A58" s="100"/>
      <c r="B58" s="15" t="s">
        <v>124</v>
      </c>
      <c r="C58" s="100"/>
      <c r="D58" s="17">
        <v>29.330397407677999</v>
      </c>
      <c r="E58" s="13"/>
      <c r="F58" s="13"/>
      <c r="G58" s="13"/>
      <c r="H58" s="101"/>
    </row>
    <row r="59" spans="1:8">
      <c r="A59" s="100"/>
      <c r="B59" s="15" t="s">
        <v>125</v>
      </c>
      <c r="C59" s="100"/>
      <c r="D59" s="17">
        <v>0</v>
      </c>
      <c r="E59" s="13"/>
      <c r="F59" s="13"/>
      <c r="G59" s="13"/>
      <c r="H59" s="101"/>
    </row>
    <row r="60" spans="1:8">
      <c r="A60" s="100"/>
      <c r="B60" s="15" t="s">
        <v>126</v>
      </c>
      <c r="C60" s="100"/>
      <c r="D60" s="17">
        <v>0</v>
      </c>
      <c r="E60" s="13"/>
      <c r="F60" s="13"/>
      <c r="G60" s="13"/>
      <c r="H60" s="101"/>
    </row>
    <row r="61" spans="1:8">
      <c r="A61" s="18"/>
      <c r="C61" s="18"/>
      <c r="D61" s="7"/>
      <c r="E61" s="7"/>
      <c r="F61" s="7"/>
      <c r="G61" s="7"/>
      <c r="H61" s="19"/>
    </row>
    <row r="63" spans="1:8">
      <c r="A63" s="99" t="s">
        <v>135</v>
      </c>
      <c r="B63" s="99"/>
      <c r="C63" s="99"/>
      <c r="D63" s="99"/>
      <c r="E63" s="99"/>
      <c r="F63" s="99"/>
      <c r="G63" s="99"/>
      <c r="H63" s="99"/>
    </row>
    <row r="64" spans="1:8">
      <c r="A64" s="99" t="s">
        <v>136</v>
      </c>
      <c r="B64" s="99"/>
      <c r="C64" s="99"/>
      <c r="D64" s="99"/>
      <c r="E64" s="99"/>
      <c r="F64" s="99"/>
      <c r="G64" s="99"/>
      <c r="H64" s="99"/>
    </row>
  </sheetData>
  <mergeCells count="36">
    <mergeCell ref="C27:C31"/>
    <mergeCell ref="C37:C41"/>
    <mergeCell ref="C46:C50"/>
    <mergeCell ref="C56:C60"/>
    <mergeCell ref="H9:H12"/>
    <mergeCell ref="H19:H22"/>
    <mergeCell ref="H28:H31"/>
    <mergeCell ref="H38:H41"/>
    <mergeCell ref="H47:H50"/>
    <mergeCell ref="H57:H60"/>
    <mergeCell ref="A63:H63"/>
    <mergeCell ref="A64:H64"/>
    <mergeCell ref="A4:A7"/>
    <mergeCell ref="A9:A12"/>
    <mergeCell ref="A14:A17"/>
    <mergeCell ref="A19:A22"/>
    <mergeCell ref="A23:A26"/>
    <mergeCell ref="A28:A31"/>
    <mergeCell ref="A33:A36"/>
    <mergeCell ref="A38:A41"/>
    <mergeCell ref="A42:A45"/>
    <mergeCell ref="A47:A50"/>
    <mergeCell ref="A52:A55"/>
    <mergeCell ref="A57:A60"/>
    <mergeCell ref="C8:C12"/>
    <mergeCell ref="C18:C22"/>
    <mergeCell ref="A32:B32"/>
    <mergeCell ref="A37:B37"/>
    <mergeCell ref="A46:B46"/>
    <mergeCell ref="A51:B51"/>
    <mergeCell ref="A56:B56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6-02-01</vt:lpstr>
      <vt:lpstr>ОСР 6-09-01</vt:lpstr>
      <vt:lpstr>ОСР 6-12-01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2025-11-18T01:50:10Z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BCE488B56986497B9B8A6894DC522DAC_12</vt:lpwstr>
  </property>
  <property fmtid="{D5CDD505-2E9C-101B-9397-08002B2CF9AE}" pid="3" name="KSOProductBuildVer">
    <vt:lpwstr>1049-12.2.0.20795</vt:lpwstr>
  </property>
</Properties>
</file>